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8_{93EC1159-D934-4C51-BAC3-F9CCB19748E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H10" i="1" l="1"/>
  <c r="I10" i="1"/>
  <c r="H57" i="1"/>
  <c r="I57" i="1" s="1"/>
  <c r="H65" i="1"/>
  <c r="I65" i="1" s="1"/>
  <c r="H46" i="1"/>
  <c r="I46" i="1" s="1"/>
  <c r="H30" i="1"/>
  <c r="I30" i="1" s="1"/>
  <c r="H29" i="1"/>
  <c r="H72" i="1"/>
  <c r="H66" i="1"/>
  <c r="I66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70" i="1"/>
  <c r="H69" i="1"/>
  <c r="H68" i="1"/>
  <c r="I68" i="1" s="1"/>
  <c r="F52" i="1"/>
  <c r="H52" i="1" s="1"/>
  <c r="I52" i="1" s="1"/>
  <c r="H53" i="1"/>
  <c r="I53" i="1" s="1"/>
  <c r="H54" i="1"/>
  <c r="I54" i="1" s="1"/>
  <c r="F40" i="1"/>
  <c r="H40" i="1" s="1"/>
  <c r="I40" i="1" s="1"/>
  <c r="H17" i="1"/>
  <c r="I17" i="1" s="1"/>
  <c r="H50" i="1"/>
  <c r="I50" i="1" s="1"/>
  <c r="H14" i="1"/>
  <c r="H13" i="1"/>
  <c r="I13" i="1" s="1"/>
  <c r="H43" i="1"/>
  <c r="I43" i="1" s="1"/>
  <c r="H32" i="1"/>
  <c r="H31" i="1" s="1"/>
  <c r="H27" i="1"/>
  <c r="I27" i="1" s="1"/>
  <c r="H26" i="1"/>
  <c r="H24" i="1"/>
  <c r="I24" i="1" s="1"/>
  <c r="H23" i="1"/>
  <c r="I23" i="1" s="1"/>
  <c r="H21" i="1"/>
  <c r="H20" i="1"/>
  <c r="I20" i="1" s="1"/>
  <c r="H55" i="1"/>
  <c r="I55" i="1" s="1"/>
  <c r="H56" i="1"/>
  <c r="I56" i="1" s="1"/>
  <c r="H51" i="1" l="1"/>
  <c r="H25" i="1"/>
  <c r="H22" i="1"/>
  <c r="H28" i="1"/>
  <c r="H19" i="1"/>
  <c r="I29" i="1"/>
  <c r="I72" i="1"/>
  <c r="H67" i="1"/>
  <c r="I67" i="1" s="1"/>
  <c r="H58" i="1"/>
  <c r="I70" i="1"/>
  <c r="I69" i="1"/>
  <c r="I14" i="1"/>
  <c r="I26" i="1"/>
  <c r="I32" i="1"/>
  <c r="I21" i="1"/>
  <c r="I58" i="1" l="1"/>
  <c r="H42" i="1"/>
  <c r="I42" i="1" s="1"/>
  <c r="H48" i="1"/>
  <c r="I48" i="1" s="1"/>
  <c r="H49" i="1"/>
  <c r="I49" i="1" s="1"/>
  <c r="H47" i="1"/>
  <c r="I47" i="1" s="1"/>
  <c r="H45" i="1"/>
  <c r="H74" i="1"/>
  <c r="H44" i="1"/>
  <c r="I44" i="1" s="1"/>
  <c r="H38" i="1"/>
  <c r="I38" i="1" s="1"/>
  <c r="H37" i="1"/>
  <c r="I37" i="1" s="1"/>
  <c r="H36" i="1"/>
  <c r="H35" i="1"/>
  <c r="H34" i="1"/>
  <c r="I34" i="1" s="1"/>
  <c r="H41" i="1"/>
  <c r="I41" i="1" s="1"/>
  <c r="H73" i="1"/>
  <c r="H71" i="1" s="1"/>
  <c r="I45" i="1" l="1"/>
  <c r="H39" i="1"/>
  <c r="I35" i="1"/>
  <c r="H33" i="1"/>
  <c r="I74" i="1"/>
  <c r="I73" i="1"/>
  <c r="I36" i="1"/>
  <c r="H18" i="1"/>
  <c r="I18" i="1" s="1"/>
  <c r="I31" i="1" l="1"/>
  <c r="I22" i="1"/>
  <c r="I25" i="1"/>
  <c r="I19" i="1"/>
  <c r="I33" i="1"/>
  <c r="H12" i="1"/>
  <c r="I12" i="1" s="1"/>
  <c r="H16" i="1"/>
  <c r="H11" i="1"/>
  <c r="H15" i="1" l="1"/>
  <c r="I15" i="1" s="1"/>
  <c r="I28" i="1"/>
  <c r="I11" i="1"/>
  <c r="I16" i="1"/>
  <c r="H9" i="1" l="1"/>
  <c r="H75" i="1" s="1"/>
  <c r="I9" i="1" l="1"/>
  <c r="I51" i="1" l="1"/>
  <c r="I39" i="1" l="1"/>
  <c r="I71" i="1"/>
  <c r="I75" i="1" l="1"/>
</calcChain>
</file>

<file path=xl/sharedStrings.xml><?xml version="1.0" encoding="utf-8"?>
<sst xmlns="http://schemas.openxmlformats.org/spreadsheetml/2006/main" count="136" uniqueCount="85">
  <si>
    <t>Lp.</t>
  </si>
  <si>
    <t>Rodzaj robót</t>
  </si>
  <si>
    <t>Ilość</t>
  </si>
  <si>
    <t>Całkowita kwota netto</t>
  </si>
  <si>
    <t>I</t>
  </si>
  <si>
    <t>kpl.</t>
  </si>
  <si>
    <t>Kwota netto jedn.</t>
  </si>
  <si>
    <t>Całkowita kwota brutto</t>
  </si>
  <si>
    <t>Wykaz oraz wartość robót</t>
  </si>
  <si>
    <t>Jed. miary</t>
  </si>
  <si>
    <t>m3</t>
  </si>
  <si>
    <t>Odwodnienie wykopów na czas prowdzenia robót</t>
  </si>
  <si>
    <t>m2</t>
  </si>
  <si>
    <t>m</t>
  </si>
  <si>
    <t>Instalacje elektryczne oraz AKPiA</t>
  </si>
  <si>
    <t xml:space="preserve">Wykonanie systemu wizulizacji </t>
  </si>
  <si>
    <t>IV</t>
  </si>
  <si>
    <t>Uwaga:</t>
  </si>
  <si>
    <t>Wykonanie ogrodzenia terenu z paneli h=1,8m gr. 5mm</t>
  </si>
  <si>
    <t>Wykonanie przyłącza wodociągowgo</t>
  </si>
  <si>
    <t>Dokumentacja powykonawcza. Pozwolenie wodnoprawne. Pozwolenie na użytkowanie. Wyposażenie w sprzęt BHP</t>
  </si>
  <si>
    <t xml:space="preserve">Zadanie: Przebudowa (modernizacja) i rozbudowa oczyszczalni ścieków typu BIOCLERE w m. Brzeziny gm. Siedliszcze
</t>
  </si>
  <si>
    <t>Inwestor: Gmina Siedliszcze, ul. Szpitalna 15, 22-130 Siedliszcze</t>
  </si>
  <si>
    <t>Wykonanie projektów architektoniczno-budowalanych, projektów technicznych oraz wykonawczych wraz z  uzyskaniem pozwolenia na budowę</t>
  </si>
  <si>
    <t>Obiekt nr 2: Separator osadów (Osadnik wstępny/Osadnik Inhoffa)</t>
  </si>
  <si>
    <t>Wykonanie wewnętrznego zabezpieczenia elementów zbiorników (ściany, dno, strop) zaprawami dedykowanymi tj. dla obiektów oczyszczalni ścieków (odpornymi na agresywne działanie ścieków)</t>
  </si>
  <si>
    <t>Obiekt nr 3: Złoże biologiczne</t>
  </si>
  <si>
    <t>Obiekt nr 4: Pompownia ścieków oczyszczonych</t>
  </si>
  <si>
    <t>Demontaż istniejącej przepompowni - kolizja z projektowaną komorą sedymentacji</t>
  </si>
  <si>
    <t>Obiekt nr 5: Studnia pomiarowa</t>
  </si>
  <si>
    <t>Obiekt nr 9: Komora sedymentacji</t>
  </si>
  <si>
    <t>Obiekt nr 10: Kontener magazynowy</t>
  </si>
  <si>
    <t>Pozostałe prace</t>
  </si>
  <si>
    <t>Wykonanie rozruchu technologicznego oczyszczalni</t>
  </si>
  <si>
    <t>Wykonanie instalacji elektrycznych, kablowych</t>
  </si>
  <si>
    <t>Droga dojazdowa</t>
  </si>
  <si>
    <t>mb</t>
  </si>
  <si>
    <t>Montaż krawężników "na leżąco"</t>
  </si>
  <si>
    <t>Wykonanie warstwy ściernej - asfalt gr. 8-10cm</t>
  </si>
  <si>
    <t>Demontaż wyeksploatowanych systemów technologicznych tj. pomp,  podłączeń układu zraszania i recyrkulacji, wentylatora</t>
  </si>
  <si>
    <t>Dostawa i  montaż nowej rozdzielni zasilająco-sterowniczej przepompowni</t>
  </si>
  <si>
    <t>Roboty ziemne - wykopy wraz z odwodnieniem oraz podbudowy pod obiekty</t>
  </si>
  <si>
    <t>Wykonanie podbudowy/fundament pod obiekty: komora sedymentacji, przepompownia, komora pomiarowa</t>
  </si>
  <si>
    <t>Zasypywanie wykopów piaskiem wraz z zagęszczeniem oraz odtworzenie nasypów</t>
  </si>
  <si>
    <t>Humusowanie oraz obsianie trawą</t>
  </si>
  <si>
    <t>Wykonanie opaski wokół osadnika wstępnego, ciągów pieszych, opaski, utwardzenia pod kontenerem  z kostki grubości ok. 6-8cm</t>
  </si>
  <si>
    <t>Suma</t>
  </si>
  <si>
    <t>Wykopy na odkład pod obiekty oraz utwardzenie (opaska osadnika wstępnego, skarpa złoża, wykopy pod komore sedymentacji pompownię oraz komorę przepływomierza gł. Ok. 4m)</t>
  </si>
  <si>
    <t>Demontaż i uzupełnienie utwardzenia kruszywem - założono 20% całk.</t>
  </si>
  <si>
    <t>Skropienie emulsją asfaltową 0,5 kg/m2</t>
  </si>
  <si>
    <t>Ciągi pieszo-jezdne poza terenem oczyszczalni</t>
  </si>
  <si>
    <t>Dodatkowe wyposażenie oczyszczalni</t>
  </si>
  <si>
    <t>kompaktowa myjka ciśnieniowa  gorącowodna</t>
  </si>
  <si>
    <t>mobilny agregat prądotwórczy</t>
  </si>
  <si>
    <t>kompresor</t>
  </si>
  <si>
    <t>Wykonanie podbudowy z chudego betonu grubości ok. 15 cm</t>
  </si>
  <si>
    <t>Wykonanie podbudowy z kruszywa wraz z zagęszczeniem. Kruszywo frakcji 0-32mm, gr ok 30 cm. ( do weryfikacji na etapie prac)</t>
  </si>
  <si>
    <t>Wykonanie podbudowy z chudego betonu/kruszywo - ciągi piesze</t>
  </si>
  <si>
    <t>Wykonanie ciągów pieszych  z kostki grubości ok. 6cm</t>
  </si>
  <si>
    <t xml:space="preserve">Montaż ławek parkowych </t>
  </si>
  <si>
    <t>Wykonanie tymczasowego przepięcia rurociągów lub transport ścieków w czasie prowadzenia robót</t>
  </si>
  <si>
    <t>Oczyszczenie pokrywy (zdjęcie humusu), skucie luźnej warstwy płyty, wykonanie hydroizolacji, wykonanie wylewki ze spadkiem, wykonanie izolacji z papy nawierzchniowej (2x)</t>
  </si>
  <si>
    <t>Remont istniejących schodów terenowych (oczyszczenie, dwukrotne malowanie) oraz ich ponowny montaż (wraz z wykonaniem fundamentów jeżeli będzie wymagany).</t>
  </si>
  <si>
    <t xml:space="preserve">Wykonanie fundamentu żelbetowego (zgodnie z wytycznymi producenta), beton min. C25/30 kl. W7.F150 </t>
  </si>
  <si>
    <t xml:space="preserve">Wykonanie podbudowy z chudego betonu/kruszywo - ciągi piesze, kontener magazynowy, opaska osadnika wstępnego </t>
  </si>
  <si>
    <t>Demontaz istniejącego ogrodzenia</t>
  </si>
  <si>
    <t>Montaż studzienki rewizyjnej śr. 400-600mm</t>
  </si>
  <si>
    <t>Demontaż istniejącego kontenera.Dostawa i montaż kontenera magazynowego wraz przyłączeniem instalacji. Wymiary zewnętrzne kontenera około 3,00x2,45x2,82m (szer. x dł. x wys. u kalenicy)</t>
  </si>
  <si>
    <t>Wykonanie oświetlenia  zewnętrznego - dostwa i montaż latarni hybrydowych solarno-wiatrowych na terenie oczyszczalni</t>
  </si>
  <si>
    <t>Renowacja powierzchni zewnętrznych obudowy złoża B210 tj. naprawa miejscowych uszkodzeń oraz ich zabezpieczenie żelkotem, dostawa i montaż wyposażenia</t>
  </si>
  <si>
    <t>Dostawa i montaż rozdzielni zasilająco-sterującej oczyszczalni (wymiana)</t>
  </si>
  <si>
    <t>Zagospodarowanie terenu oczyszczalni</t>
  </si>
  <si>
    <t>Wykorytowanie powierzchni pod utwardzenie (głębokość ok. 50cm)</t>
  </si>
  <si>
    <t>Wyrównanie drogi kruszywem - gr. ok 10cm</t>
  </si>
  <si>
    <t xml:space="preserve">Remont/wymiana wyposażenia osadnika wstępnego tj. urociągi, deflektory, przelewy. Wszystkie elementy należy wykonać z materiałów odpornych na korozję tj. PE (min. SDR17)/PCV (min. SN8, lite), stali kwasoodpornej (min. AISI304) </t>
  </si>
  <si>
    <t>Montaż nowej przepompowni śr. 600 wraz z podbudową z chudego betonu lub z podsypki cementowo-piaskowej, montaż całego wyposażenia</t>
  </si>
  <si>
    <t>Wymiana studni pomiarowej (demontaż istniejącej studni, montaż nowej studni pomiarowej min. DN1200 z pokrywą żelbetową oraz włazem min. Kl. B125 na podbudowie np. z chudego betonu)</t>
  </si>
  <si>
    <t>Wymiana przepływomierza ok. DN40 na nowy wraz z kształtkami i zaworami np.. Kulowymi ze śrubumkliem, montaż przetwornika przepływomierza wraz z podłączeniem elektrycznym oraz włączeniem do układu sterowania i wizualizacji pracy oczyszczalni</t>
  </si>
  <si>
    <t>Dostawa i montaż komory sedymentacyjnej śr. 2,0m na podbudowie np. z chudego betonu, przykotwienie komory, montaż wyposażenia komory</t>
  </si>
  <si>
    <t>Montaż rurociągów technologicznych z rur oraz kształtek PCV min. SN8 lite/PE min. 100 SDR 17/stal kwasoodporna min. AISI304</t>
  </si>
  <si>
    <t xml:space="preserve">Wykonanie bramy wjazdowej przesuwnej/rozwieranej szerokości ok. 4m, wysokość ok 1,8m. </t>
  </si>
  <si>
    <t xml:space="preserve">Wykonanie furtki szerokości ok. 1m, wysokość ok 1,8m. </t>
  </si>
  <si>
    <t>1. Niniejsze zestawienie ma charakter poglądowy. Podstawą wyceny są zapisy określone w SWZ oraz PFU wraz z częścią rysunkową.</t>
  </si>
  <si>
    <t xml:space="preserve">2. Ofertę opracować uzupełniając kolumnę G cenami jednostkowymi. Całkowita kwota netto, brutto, % wartość robót oraz suma końcowa zostanie obliczona automatycznie. Przed akceptacją kwoty końowej zweryfikować poprawność obliczeń/działań formularza exel. Dopuszcza się korektę formularza w zakresie ilości oraz rodzaju robót. </t>
  </si>
  <si>
    <t>Pomocnicze zestawienie rzeczowo-finansowe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</si>
</sst>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7" fontId="4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12" fillId="0" borderId="1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wrapText="1"/>
    </xf>
    <xf numFmtId="164" fontId="13" fillId="3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center" vertical="center"/>
    </xf>
    <xf numFmtId="0" fontId="15" fillId="0" borderId="1" xfId="0" applyFont="1" applyBorder="1"/>
    <xf numFmtId="0" fontId="16" fillId="5" borderId="1" xfId="0" applyFont="1" applyFill="1" applyBorder="1" applyAlignment="1">
      <alignment horizontal="left" vertical="center" wrapText="1"/>
    </xf>
    <xf numFmtId="164" fontId="16" fillId="5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V79"/>
  <sheetViews>
    <sheetView tabSelected="1" workbookViewId="0">
      <selection activeCell="M7" sqref="M7"/>
    </sheetView>
  </sheetViews>
  <sheetFormatPr defaultRowHeight="14.4" x14ac:dyDescent="0.3"/>
  <cols>
    <col min="1" max="1" width="0.6640625" customWidth="1"/>
    <col min="2" max="2" width="0" hidden="1" customWidth="1"/>
    <col min="3" max="3" width="6.6640625" customWidth="1"/>
    <col min="4" max="4" width="47.33203125" customWidth="1"/>
    <col min="5" max="5" width="6.5546875" style="4" customWidth="1"/>
    <col min="6" max="6" width="4.6640625" style="4" customWidth="1"/>
    <col min="7" max="7" width="16.109375" style="4" customWidth="1"/>
    <col min="8" max="8" width="15" style="4" customWidth="1"/>
    <col min="9" max="9" width="17" style="4" customWidth="1"/>
    <col min="10" max="19" width="5.6640625" customWidth="1"/>
    <col min="21" max="21" width="13.109375" customWidth="1"/>
  </cols>
  <sheetData>
    <row r="1" spans="3:22" ht="21" x14ac:dyDescent="0.4">
      <c r="C1" s="30" t="s">
        <v>84</v>
      </c>
      <c r="D1" s="31"/>
      <c r="E1" s="31"/>
      <c r="F1" s="31"/>
      <c r="G1" s="31"/>
      <c r="H1" s="31"/>
      <c r="I1" s="31"/>
      <c r="J1" s="31"/>
      <c r="K1" s="31"/>
      <c r="L1" s="31"/>
      <c r="M1" s="32"/>
      <c r="N1" s="32"/>
      <c r="O1" s="33"/>
      <c r="P1" s="33"/>
      <c r="Q1" s="33"/>
    </row>
    <row r="2" spans="3:22" ht="18" x14ac:dyDescent="0.35">
      <c r="C2" s="2"/>
      <c r="D2" s="1"/>
      <c r="E2" s="3"/>
      <c r="H2" s="5"/>
    </row>
    <row r="3" spans="3:22" ht="35.4" customHeight="1" x14ac:dyDescent="0.3">
      <c r="C3" s="25" t="s">
        <v>21</v>
      </c>
      <c r="D3" s="26"/>
      <c r="E3" s="26"/>
      <c r="F3" s="26"/>
      <c r="G3" s="26"/>
      <c r="H3" s="26"/>
      <c r="I3" s="26"/>
      <c r="J3" s="26"/>
      <c r="K3" s="26"/>
      <c r="L3" s="26"/>
      <c r="M3" s="27"/>
      <c r="N3" s="27"/>
    </row>
    <row r="4" spans="3:22" ht="15.6" x14ac:dyDescent="0.3">
      <c r="C4" s="1" t="s">
        <v>22</v>
      </c>
      <c r="D4" s="1"/>
      <c r="E4" s="3"/>
    </row>
    <row r="6" spans="3:22" x14ac:dyDescent="0.3">
      <c r="C6" s="34" t="s">
        <v>8</v>
      </c>
      <c r="D6" s="34"/>
      <c r="E6" s="34"/>
      <c r="F6" s="34"/>
      <c r="G6" s="34"/>
      <c r="H6" s="34"/>
      <c r="I6" s="34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3:22" ht="46.95" customHeight="1" x14ac:dyDescent="0.3">
      <c r="C7" s="35"/>
      <c r="D7" s="34"/>
      <c r="E7" s="34"/>
      <c r="F7" s="34"/>
      <c r="G7" s="34"/>
      <c r="H7" s="34"/>
      <c r="I7" s="34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3:22" ht="48.6" customHeight="1" x14ac:dyDescent="0.3">
      <c r="C8" s="15" t="s">
        <v>0</v>
      </c>
      <c r="D8" s="36" t="s">
        <v>1</v>
      </c>
      <c r="E8" s="36" t="s">
        <v>9</v>
      </c>
      <c r="F8" s="36" t="s">
        <v>2</v>
      </c>
      <c r="G8" s="36" t="s">
        <v>6</v>
      </c>
      <c r="H8" s="36" t="s">
        <v>3</v>
      </c>
      <c r="I8" s="36" t="s">
        <v>7</v>
      </c>
      <c r="J8" s="12"/>
      <c r="K8" s="12"/>
      <c r="L8" s="12"/>
      <c r="M8" s="12"/>
      <c r="N8" s="9"/>
      <c r="O8" s="9"/>
      <c r="P8" s="9"/>
      <c r="Q8" s="9"/>
      <c r="R8" s="9"/>
      <c r="S8" s="9"/>
    </row>
    <row r="9" spans="3:22" ht="57.6" x14ac:dyDescent="0.3">
      <c r="C9" s="19" t="s">
        <v>4</v>
      </c>
      <c r="D9" s="37" t="s">
        <v>23</v>
      </c>
      <c r="E9" s="19" t="s">
        <v>5</v>
      </c>
      <c r="F9" s="19">
        <v>1</v>
      </c>
      <c r="G9" s="38">
        <v>0</v>
      </c>
      <c r="H9" s="38">
        <f>F9*G9</f>
        <v>0</v>
      </c>
      <c r="I9" s="38">
        <f>H9*1.23</f>
        <v>0</v>
      </c>
      <c r="J9" s="10"/>
      <c r="K9" s="10"/>
      <c r="L9" s="10"/>
      <c r="U9" s="16"/>
      <c r="V9" s="17"/>
    </row>
    <row r="10" spans="3:22" ht="30" customHeight="1" x14ac:dyDescent="0.3">
      <c r="C10" s="20">
        <v>1</v>
      </c>
      <c r="D10" s="39" t="s">
        <v>41</v>
      </c>
      <c r="E10" s="39"/>
      <c r="F10" s="39"/>
      <c r="G10" s="39"/>
      <c r="H10" s="21">
        <f>SUM(H11:H14)</f>
        <v>0</v>
      </c>
      <c r="I10" s="21">
        <f>H10*1.23</f>
        <v>0</v>
      </c>
      <c r="J10" s="10"/>
      <c r="K10" s="10"/>
      <c r="L10" s="10"/>
      <c r="U10" s="16"/>
    </row>
    <row r="11" spans="3:22" ht="64.5" customHeight="1" x14ac:dyDescent="0.3">
      <c r="C11" s="22">
        <v>1</v>
      </c>
      <c r="D11" s="40" t="s">
        <v>47</v>
      </c>
      <c r="E11" s="22" t="s">
        <v>10</v>
      </c>
      <c r="F11" s="22">
        <v>170</v>
      </c>
      <c r="G11" s="18">
        <v>0</v>
      </c>
      <c r="H11" s="18">
        <f>F11*G11</f>
        <v>0</v>
      </c>
      <c r="I11" s="23">
        <f t="shared" ref="I10:I18" si="0">H11*1.23</f>
        <v>0</v>
      </c>
      <c r="J11" s="10"/>
      <c r="K11" s="10"/>
      <c r="L11" s="10"/>
      <c r="U11" s="16"/>
    </row>
    <row r="12" spans="3:22" ht="23.25" customHeight="1" x14ac:dyDescent="0.3">
      <c r="C12" s="22">
        <v>2</v>
      </c>
      <c r="D12" s="40" t="s">
        <v>11</v>
      </c>
      <c r="E12" s="22" t="s">
        <v>5</v>
      </c>
      <c r="F12" s="22">
        <v>1</v>
      </c>
      <c r="G12" s="18">
        <v>0</v>
      </c>
      <c r="H12" s="18">
        <f>F12*G12</f>
        <v>0</v>
      </c>
      <c r="I12" s="23">
        <f>H12*1.23</f>
        <v>0</v>
      </c>
      <c r="K12" s="10"/>
      <c r="L12" s="10"/>
      <c r="U12" s="16"/>
    </row>
    <row r="13" spans="3:22" ht="24.75" customHeight="1" x14ac:dyDescent="0.3">
      <c r="C13" s="22">
        <v>3</v>
      </c>
      <c r="D13" s="40" t="s">
        <v>43</v>
      </c>
      <c r="E13" s="22" t="s">
        <v>10</v>
      </c>
      <c r="F13" s="22">
        <v>150</v>
      </c>
      <c r="G13" s="18">
        <v>0</v>
      </c>
      <c r="H13" s="18">
        <f>F13*G13</f>
        <v>0</v>
      </c>
      <c r="I13" s="23">
        <f t="shared" ref="I13" si="1">H13*1.23</f>
        <v>0</v>
      </c>
      <c r="J13" s="10"/>
      <c r="K13" s="10"/>
      <c r="L13" s="14"/>
      <c r="U13" s="16"/>
    </row>
    <row r="14" spans="3:22" ht="35.25" customHeight="1" x14ac:dyDescent="0.3">
      <c r="C14" s="22">
        <v>4</v>
      </c>
      <c r="D14" s="40" t="s">
        <v>42</v>
      </c>
      <c r="E14" s="22" t="s">
        <v>5</v>
      </c>
      <c r="F14" s="22">
        <v>1</v>
      </c>
      <c r="G14" s="18">
        <v>0</v>
      </c>
      <c r="H14" s="18">
        <f>F14*G14</f>
        <v>0</v>
      </c>
      <c r="I14" s="23">
        <f>H14*1.23</f>
        <v>0</v>
      </c>
      <c r="L14" s="14"/>
      <c r="U14" s="16"/>
    </row>
    <row r="15" spans="3:22" ht="30" customHeight="1" x14ac:dyDescent="0.3">
      <c r="C15" s="20">
        <v>2</v>
      </c>
      <c r="D15" s="39" t="s">
        <v>24</v>
      </c>
      <c r="E15" s="39"/>
      <c r="F15" s="39"/>
      <c r="G15" s="39"/>
      <c r="H15" s="21">
        <f>SUM(H16:H18)</f>
        <v>0</v>
      </c>
      <c r="I15" s="21">
        <f>H15*1.23</f>
        <v>0</v>
      </c>
      <c r="J15" s="10"/>
      <c r="K15" s="10"/>
      <c r="L15" s="14"/>
      <c r="U15" s="16"/>
    </row>
    <row r="16" spans="3:22" ht="54.75" customHeight="1" x14ac:dyDescent="0.3">
      <c r="C16" s="22">
        <v>1</v>
      </c>
      <c r="D16" s="40" t="s">
        <v>25</v>
      </c>
      <c r="E16" s="22" t="s">
        <v>12</v>
      </c>
      <c r="F16" s="22">
        <v>270</v>
      </c>
      <c r="G16" s="18">
        <v>0</v>
      </c>
      <c r="H16" s="18">
        <f t="shared" ref="H16" si="2">F16*G16</f>
        <v>0</v>
      </c>
      <c r="I16" s="23">
        <f t="shared" si="0"/>
        <v>0</v>
      </c>
      <c r="J16" s="10"/>
      <c r="K16" s="10"/>
      <c r="L16" s="14"/>
      <c r="U16" s="16"/>
    </row>
    <row r="17" spans="3:21" ht="52.5" customHeight="1" x14ac:dyDescent="0.3">
      <c r="C17" s="22">
        <v>2</v>
      </c>
      <c r="D17" s="40" t="s">
        <v>61</v>
      </c>
      <c r="E17" s="22" t="s">
        <v>12</v>
      </c>
      <c r="F17" s="22">
        <v>65</v>
      </c>
      <c r="G17" s="18">
        <v>0</v>
      </c>
      <c r="H17" s="18">
        <f t="shared" ref="H17" si="3">F17*G17</f>
        <v>0</v>
      </c>
      <c r="I17" s="23">
        <f t="shared" ref="I17" si="4">H17*1.23</f>
        <v>0</v>
      </c>
      <c r="J17" s="10"/>
      <c r="K17" s="10"/>
      <c r="L17" s="14"/>
      <c r="U17" s="16"/>
    </row>
    <row r="18" spans="3:21" ht="69" customHeight="1" x14ac:dyDescent="0.3">
      <c r="C18" s="22">
        <v>3</v>
      </c>
      <c r="D18" s="40" t="s">
        <v>74</v>
      </c>
      <c r="E18" s="22" t="s">
        <v>5</v>
      </c>
      <c r="F18" s="22">
        <v>1</v>
      </c>
      <c r="G18" s="18">
        <v>0</v>
      </c>
      <c r="H18" s="18">
        <f>F18*G18</f>
        <v>0</v>
      </c>
      <c r="I18" s="23">
        <f t="shared" si="0"/>
        <v>0</v>
      </c>
      <c r="J18" s="10"/>
      <c r="K18" s="10"/>
      <c r="L18" s="14"/>
      <c r="U18" s="16"/>
    </row>
    <row r="19" spans="3:21" ht="30" customHeight="1" x14ac:dyDescent="0.3">
      <c r="C19" s="20">
        <v>3</v>
      </c>
      <c r="D19" s="39" t="s">
        <v>26</v>
      </c>
      <c r="E19" s="39"/>
      <c r="F19" s="39"/>
      <c r="G19" s="39"/>
      <c r="H19" s="21">
        <f>SUM(H20:H21)</f>
        <v>0</v>
      </c>
      <c r="I19" s="21">
        <f>H19*1.23</f>
        <v>0</v>
      </c>
      <c r="J19" s="10"/>
      <c r="K19" s="10"/>
      <c r="L19" s="14"/>
      <c r="U19" s="16"/>
    </row>
    <row r="20" spans="3:21" ht="49.5" customHeight="1" x14ac:dyDescent="0.3">
      <c r="C20" s="22">
        <v>1</v>
      </c>
      <c r="D20" s="40" t="s">
        <v>39</v>
      </c>
      <c r="E20" s="22" t="s">
        <v>5</v>
      </c>
      <c r="F20" s="22">
        <v>1</v>
      </c>
      <c r="G20" s="18">
        <v>0</v>
      </c>
      <c r="H20" s="18">
        <f t="shared" ref="H20:H21" si="5">F20*G20</f>
        <v>0</v>
      </c>
      <c r="I20" s="23">
        <f t="shared" ref="I20:I27" si="6">H20*1.23</f>
        <v>0</v>
      </c>
      <c r="J20" s="10"/>
      <c r="K20" s="10"/>
      <c r="L20" s="14"/>
      <c r="U20" s="16"/>
    </row>
    <row r="21" spans="3:21" ht="45.75" customHeight="1" x14ac:dyDescent="0.3">
      <c r="C21" s="22">
        <v>2</v>
      </c>
      <c r="D21" s="40" t="s">
        <v>69</v>
      </c>
      <c r="E21" s="22" t="s">
        <v>5</v>
      </c>
      <c r="F21" s="22">
        <v>1</v>
      </c>
      <c r="G21" s="18">
        <v>0</v>
      </c>
      <c r="H21" s="18">
        <f t="shared" si="5"/>
        <v>0</v>
      </c>
      <c r="I21" s="23">
        <f t="shared" si="6"/>
        <v>0</v>
      </c>
      <c r="J21" s="10"/>
      <c r="K21" s="10"/>
      <c r="L21" s="14"/>
      <c r="U21" s="16"/>
    </row>
    <row r="22" spans="3:21" ht="30" customHeight="1" x14ac:dyDescent="0.3">
      <c r="C22" s="20">
        <v>4</v>
      </c>
      <c r="D22" s="39" t="s">
        <v>27</v>
      </c>
      <c r="E22" s="39"/>
      <c r="F22" s="39"/>
      <c r="G22" s="39"/>
      <c r="H22" s="21">
        <f>SUM(H23:H24)</f>
        <v>0</v>
      </c>
      <c r="I22" s="21">
        <f>H22*1.23</f>
        <v>0</v>
      </c>
      <c r="J22" s="10"/>
      <c r="K22" s="10"/>
      <c r="L22" s="14"/>
      <c r="U22" s="16"/>
    </row>
    <row r="23" spans="3:21" ht="30" customHeight="1" x14ac:dyDescent="0.3">
      <c r="C23" s="22">
        <v>1</v>
      </c>
      <c r="D23" s="40" t="s">
        <v>28</v>
      </c>
      <c r="E23" s="22" t="s">
        <v>5</v>
      </c>
      <c r="F23" s="22">
        <v>1</v>
      </c>
      <c r="G23" s="18">
        <v>0</v>
      </c>
      <c r="H23" s="18">
        <f t="shared" ref="H23:H24" si="7">F23*G23</f>
        <v>0</v>
      </c>
      <c r="I23" s="23">
        <f t="shared" si="6"/>
        <v>0</v>
      </c>
      <c r="J23" s="10"/>
      <c r="K23" s="10"/>
      <c r="L23" s="10"/>
      <c r="U23" s="16"/>
    </row>
    <row r="24" spans="3:21" ht="44.25" customHeight="1" x14ac:dyDescent="0.3">
      <c r="C24" s="22">
        <v>2</v>
      </c>
      <c r="D24" s="40" t="s">
        <v>75</v>
      </c>
      <c r="E24" s="22" t="s">
        <v>5</v>
      </c>
      <c r="F24" s="22">
        <v>1</v>
      </c>
      <c r="G24" s="18">
        <v>0</v>
      </c>
      <c r="H24" s="18">
        <f t="shared" si="7"/>
        <v>0</v>
      </c>
      <c r="I24" s="23">
        <f t="shared" si="6"/>
        <v>0</v>
      </c>
      <c r="J24" s="10"/>
      <c r="K24" s="10"/>
      <c r="L24" s="10"/>
      <c r="U24" s="16"/>
    </row>
    <row r="25" spans="3:21" ht="30" customHeight="1" x14ac:dyDescent="0.3">
      <c r="C25" s="20">
        <v>5</v>
      </c>
      <c r="D25" s="39" t="s">
        <v>29</v>
      </c>
      <c r="E25" s="39"/>
      <c r="F25" s="39"/>
      <c r="G25" s="39"/>
      <c r="H25" s="21">
        <f>SUM(H26:H27)</f>
        <v>0</v>
      </c>
      <c r="I25" s="21">
        <f>H25*1.23</f>
        <v>0</v>
      </c>
      <c r="J25" s="10"/>
      <c r="K25" s="10"/>
      <c r="L25" s="10"/>
      <c r="U25" s="16"/>
    </row>
    <row r="26" spans="3:21" ht="55.5" customHeight="1" x14ac:dyDescent="0.3">
      <c r="C26" s="22">
        <v>1</v>
      </c>
      <c r="D26" s="40" t="s">
        <v>76</v>
      </c>
      <c r="E26" s="22" t="s">
        <v>5</v>
      </c>
      <c r="F26" s="22">
        <v>1</v>
      </c>
      <c r="G26" s="18">
        <v>0</v>
      </c>
      <c r="H26" s="18">
        <f t="shared" ref="H26:H27" si="8">F26*G26</f>
        <v>0</v>
      </c>
      <c r="I26" s="23">
        <f t="shared" si="6"/>
        <v>0</v>
      </c>
      <c r="J26" s="10"/>
      <c r="K26" s="10"/>
      <c r="L26" s="10"/>
      <c r="U26" s="16"/>
    </row>
    <row r="27" spans="3:21" ht="70.5" customHeight="1" x14ac:dyDescent="0.3">
      <c r="C27" s="22">
        <v>2</v>
      </c>
      <c r="D27" s="40" t="s">
        <v>77</v>
      </c>
      <c r="E27" s="22" t="s">
        <v>5</v>
      </c>
      <c r="F27" s="22">
        <v>1</v>
      </c>
      <c r="G27" s="18">
        <v>0</v>
      </c>
      <c r="H27" s="18">
        <f t="shared" si="8"/>
        <v>0</v>
      </c>
      <c r="I27" s="23">
        <f t="shared" si="6"/>
        <v>0</v>
      </c>
      <c r="J27" s="10"/>
      <c r="K27" s="10"/>
      <c r="L27" s="10"/>
      <c r="U27" s="16"/>
    </row>
    <row r="28" spans="3:21" ht="30" customHeight="1" x14ac:dyDescent="0.3">
      <c r="C28" s="20">
        <v>7</v>
      </c>
      <c r="D28" s="39" t="s">
        <v>30</v>
      </c>
      <c r="E28" s="39"/>
      <c r="F28" s="39"/>
      <c r="G28" s="39"/>
      <c r="H28" s="21">
        <f>SUM(H29:H30)</f>
        <v>0</v>
      </c>
      <c r="I28" s="21">
        <f>H28*1.23</f>
        <v>0</v>
      </c>
      <c r="J28" s="10"/>
      <c r="K28" s="10"/>
      <c r="L28" s="10"/>
      <c r="U28" s="16"/>
    </row>
    <row r="29" spans="3:21" ht="30" customHeight="1" x14ac:dyDescent="0.3">
      <c r="C29" s="22">
        <v>1</v>
      </c>
      <c r="D29" s="40" t="s">
        <v>63</v>
      </c>
      <c r="E29" s="22" t="s">
        <v>5</v>
      </c>
      <c r="F29" s="22">
        <v>1</v>
      </c>
      <c r="G29" s="18">
        <v>0</v>
      </c>
      <c r="H29" s="18">
        <f t="shared" ref="H29:H30" si="9">F29*G29</f>
        <v>0</v>
      </c>
      <c r="I29" s="23">
        <f t="shared" ref="I29:I30" si="10">H29*1.23</f>
        <v>0</v>
      </c>
      <c r="J29" s="10"/>
      <c r="K29" s="10"/>
      <c r="L29" s="10"/>
      <c r="U29" s="16"/>
    </row>
    <row r="30" spans="3:21" ht="42" customHeight="1" x14ac:dyDescent="0.3">
      <c r="C30" s="22">
        <v>2</v>
      </c>
      <c r="D30" s="40" t="s">
        <v>78</v>
      </c>
      <c r="E30" s="22" t="s">
        <v>5</v>
      </c>
      <c r="F30" s="22">
        <v>1</v>
      </c>
      <c r="G30" s="18">
        <v>0</v>
      </c>
      <c r="H30" s="18">
        <f t="shared" si="9"/>
        <v>0</v>
      </c>
      <c r="I30" s="23">
        <f t="shared" si="10"/>
        <v>0</v>
      </c>
      <c r="J30" s="10"/>
      <c r="K30" s="10"/>
      <c r="L30" s="10"/>
      <c r="U30" s="16"/>
    </row>
    <row r="31" spans="3:21" ht="30" customHeight="1" x14ac:dyDescent="0.3">
      <c r="C31" s="20">
        <v>8</v>
      </c>
      <c r="D31" s="39" t="s">
        <v>31</v>
      </c>
      <c r="E31" s="39"/>
      <c r="F31" s="39"/>
      <c r="G31" s="39"/>
      <c r="H31" s="21">
        <f>H32</f>
        <v>0</v>
      </c>
      <c r="I31" s="21">
        <f>H31*1.23</f>
        <v>0</v>
      </c>
      <c r="J31" s="10"/>
      <c r="K31" s="10"/>
      <c r="L31" s="10"/>
      <c r="U31" s="16"/>
    </row>
    <row r="32" spans="3:21" ht="63.75" customHeight="1" x14ac:dyDescent="0.3">
      <c r="C32" s="22">
        <v>1</v>
      </c>
      <c r="D32" s="40" t="s">
        <v>67</v>
      </c>
      <c r="E32" s="22" t="s">
        <v>5</v>
      </c>
      <c r="F32" s="22">
        <v>1</v>
      </c>
      <c r="G32" s="18">
        <v>0</v>
      </c>
      <c r="H32" s="18">
        <f t="shared" ref="H32" si="11">F32*G32</f>
        <v>0</v>
      </c>
      <c r="I32" s="23">
        <f t="shared" ref="I32" si="12">H32*1.23</f>
        <v>0</v>
      </c>
      <c r="J32" s="10"/>
      <c r="K32" s="10"/>
      <c r="L32" s="10"/>
      <c r="U32" s="16"/>
    </row>
    <row r="33" spans="3:21" ht="30" customHeight="1" x14ac:dyDescent="0.3">
      <c r="C33" s="20">
        <v>9</v>
      </c>
      <c r="D33" s="39" t="s">
        <v>14</v>
      </c>
      <c r="E33" s="39"/>
      <c r="F33" s="39"/>
      <c r="G33" s="39"/>
      <c r="H33" s="21">
        <f>SUM(H34:H38)</f>
        <v>0</v>
      </c>
      <c r="I33" s="21">
        <f t="shared" ref="I33:I38" si="13">H33*1.23</f>
        <v>0</v>
      </c>
      <c r="J33" s="10"/>
      <c r="K33" s="10"/>
      <c r="L33" s="10"/>
      <c r="U33" s="16"/>
    </row>
    <row r="34" spans="3:21" ht="15.6" x14ac:dyDescent="0.3">
      <c r="C34" s="22">
        <v>1</v>
      </c>
      <c r="D34" s="40" t="s">
        <v>34</v>
      </c>
      <c r="E34" s="22" t="s">
        <v>5</v>
      </c>
      <c r="F34" s="22">
        <v>1</v>
      </c>
      <c r="G34" s="18">
        <v>0</v>
      </c>
      <c r="H34" s="18">
        <f t="shared" ref="H34:H38" si="14">F34*G34</f>
        <v>0</v>
      </c>
      <c r="I34" s="23">
        <f t="shared" si="13"/>
        <v>0</v>
      </c>
      <c r="J34" s="10"/>
      <c r="K34" s="10"/>
      <c r="L34" s="10"/>
      <c r="U34" s="16"/>
    </row>
    <row r="35" spans="3:21" ht="36.75" customHeight="1" x14ac:dyDescent="0.3">
      <c r="C35" s="22">
        <v>2</v>
      </c>
      <c r="D35" s="40" t="s">
        <v>68</v>
      </c>
      <c r="E35" s="22" t="s">
        <v>5</v>
      </c>
      <c r="F35" s="22">
        <v>12</v>
      </c>
      <c r="G35" s="18">
        <v>0</v>
      </c>
      <c r="H35" s="18">
        <f t="shared" si="14"/>
        <v>0</v>
      </c>
      <c r="I35" s="23">
        <f t="shared" si="13"/>
        <v>0</v>
      </c>
      <c r="J35" s="10"/>
      <c r="K35" s="10"/>
      <c r="L35" s="10"/>
      <c r="U35" s="16"/>
    </row>
    <row r="36" spans="3:21" ht="27.6" x14ac:dyDescent="0.3">
      <c r="C36" s="22">
        <v>3</v>
      </c>
      <c r="D36" s="40" t="s">
        <v>70</v>
      </c>
      <c r="E36" s="22" t="s">
        <v>5</v>
      </c>
      <c r="F36" s="22">
        <v>1</v>
      </c>
      <c r="G36" s="18">
        <v>0</v>
      </c>
      <c r="H36" s="18">
        <f t="shared" si="14"/>
        <v>0</v>
      </c>
      <c r="I36" s="23">
        <f t="shared" si="13"/>
        <v>0</v>
      </c>
      <c r="J36" s="10"/>
      <c r="K36" s="10"/>
      <c r="L36" s="10"/>
      <c r="U36" s="16"/>
    </row>
    <row r="37" spans="3:21" ht="15.6" x14ac:dyDescent="0.3">
      <c r="C37" s="22">
        <v>4</v>
      </c>
      <c r="D37" s="40" t="s">
        <v>15</v>
      </c>
      <c r="E37" s="22" t="s">
        <v>5</v>
      </c>
      <c r="F37" s="22">
        <v>1</v>
      </c>
      <c r="G37" s="18">
        <v>0</v>
      </c>
      <c r="H37" s="18">
        <f t="shared" si="14"/>
        <v>0</v>
      </c>
      <c r="I37" s="23">
        <f t="shared" si="13"/>
        <v>0</v>
      </c>
      <c r="J37" s="10"/>
      <c r="K37" s="10"/>
      <c r="L37" s="10"/>
      <c r="U37" s="16"/>
    </row>
    <row r="38" spans="3:21" ht="27.6" x14ac:dyDescent="0.3">
      <c r="C38" s="22">
        <v>5</v>
      </c>
      <c r="D38" s="40" t="s">
        <v>40</v>
      </c>
      <c r="E38" s="22" t="s">
        <v>5</v>
      </c>
      <c r="F38" s="22">
        <v>1</v>
      </c>
      <c r="G38" s="18">
        <v>0</v>
      </c>
      <c r="H38" s="18">
        <f t="shared" si="14"/>
        <v>0</v>
      </c>
      <c r="I38" s="23">
        <f t="shared" si="13"/>
        <v>0</v>
      </c>
      <c r="J38" s="10"/>
      <c r="K38" s="10"/>
      <c r="L38" s="10"/>
      <c r="U38" s="16"/>
    </row>
    <row r="39" spans="3:21" ht="44.25" customHeight="1" x14ac:dyDescent="0.3">
      <c r="C39" s="20">
        <v>10</v>
      </c>
      <c r="D39" s="39" t="s">
        <v>71</v>
      </c>
      <c r="E39" s="39"/>
      <c r="F39" s="39"/>
      <c r="G39" s="39"/>
      <c r="H39" s="21">
        <f>SUM(H40:H50)</f>
        <v>0</v>
      </c>
      <c r="I39" s="21">
        <f t="shared" ref="I39" si="15">H39*1.23</f>
        <v>0</v>
      </c>
      <c r="J39" s="10"/>
      <c r="K39" s="10"/>
      <c r="L39" s="10"/>
      <c r="U39" s="16"/>
    </row>
    <row r="40" spans="3:21" ht="25.2" customHeight="1" x14ac:dyDescent="0.3">
      <c r="C40" s="22">
        <v>1</v>
      </c>
      <c r="D40" s="40" t="s">
        <v>64</v>
      </c>
      <c r="E40" s="22" t="s">
        <v>12</v>
      </c>
      <c r="F40" s="22">
        <f>15+17.5+15</f>
        <v>47.5</v>
      </c>
      <c r="G40" s="18">
        <v>0</v>
      </c>
      <c r="H40" s="18">
        <f t="shared" ref="H40:H43" si="16">F40*G40</f>
        <v>0</v>
      </c>
      <c r="I40" s="23">
        <f t="shared" ref="I40:I43" si="17">H40*1.23</f>
        <v>0</v>
      </c>
      <c r="J40" s="10"/>
      <c r="K40" s="10"/>
      <c r="L40" s="10"/>
      <c r="U40" s="16"/>
    </row>
    <row r="41" spans="3:21" ht="41.4" x14ac:dyDescent="0.3">
      <c r="C41" s="22">
        <v>2</v>
      </c>
      <c r="D41" s="40" t="s">
        <v>79</v>
      </c>
      <c r="E41" s="22" t="s">
        <v>36</v>
      </c>
      <c r="F41" s="22">
        <v>15</v>
      </c>
      <c r="G41" s="18">
        <v>0</v>
      </c>
      <c r="H41" s="18">
        <f>F41*G41</f>
        <v>0</v>
      </c>
      <c r="I41" s="23">
        <f>H41*1.23</f>
        <v>0</v>
      </c>
      <c r="J41" s="10"/>
      <c r="K41" s="10"/>
      <c r="L41" s="10"/>
      <c r="U41" s="16"/>
    </row>
    <row r="42" spans="3:21" ht="15.6" x14ac:dyDescent="0.3">
      <c r="C42" s="22">
        <v>3</v>
      </c>
      <c r="D42" s="40" t="s">
        <v>19</v>
      </c>
      <c r="E42" s="22" t="s">
        <v>13</v>
      </c>
      <c r="F42" s="22">
        <v>20</v>
      </c>
      <c r="G42" s="18">
        <v>0</v>
      </c>
      <c r="H42" s="18">
        <f t="shared" ref="H42" si="18">F42*G42</f>
        <v>0</v>
      </c>
      <c r="I42" s="23">
        <f>H42*1.23</f>
        <v>0</v>
      </c>
      <c r="J42" s="10"/>
      <c r="K42" s="10"/>
      <c r="L42" s="10"/>
      <c r="U42" s="16"/>
    </row>
    <row r="43" spans="3:21" ht="15.6" x14ac:dyDescent="0.3">
      <c r="C43" s="22">
        <v>4</v>
      </c>
      <c r="D43" s="40" t="s">
        <v>66</v>
      </c>
      <c r="E43" s="22" t="s">
        <v>5</v>
      </c>
      <c r="F43" s="22">
        <v>1</v>
      </c>
      <c r="G43" s="18">
        <v>0</v>
      </c>
      <c r="H43" s="18">
        <f t="shared" si="16"/>
        <v>0</v>
      </c>
      <c r="I43" s="23">
        <f t="shared" si="17"/>
        <v>0</v>
      </c>
      <c r="J43" s="10"/>
      <c r="K43" s="10"/>
      <c r="L43" s="10"/>
      <c r="U43" s="16"/>
    </row>
    <row r="44" spans="3:21" ht="41.4" x14ac:dyDescent="0.3">
      <c r="C44" s="22">
        <v>5</v>
      </c>
      <c r="D44" s="40" t="s">
        <v>45</v>
      </c>
      <c r="E44" s="22" t="s">
        <v>12</v>
      </c>
      <c r="F44" s="22">
        <v>47.5</v>
      </c>
      <c r="G44" s="18">
        <v>0</v>
      </c>
      <c r="H44" s="18">
        <f>F44*G44</f>
        <v>0</v>
      </c>
      <c r="I44" s="23">
        <f t="shared" ref="I44:I49" si="19">H44*1.23</f>
        <v>0</v>
      </c>
      <c r="J44" s="10"/>
      <c r="K44" s="10"/>
      <c r="L44" s="10"/>
      <c r="U44" s="16"/>
    </row>
    <row r="45" spans="3:21" ht="41.4" x14ac:dyDescent="0.3">
      <c r="C45" s="22">
        <v>6</v>
      </c>
      <c r="D45" s="40" t="s">
        <v>62</v>
      </c>
      <c r="E45" s="22" t="s">
        <v>5</v>
      </c>
      <c r="F45" s="22">
        <v>1</v>
      </c>
      <c r="G45" s="18">
        <v>0</v>
      </c>
      <c r="H45" s="18">
        <f>F45*G45</f>
        <v>0</v>
      </c>
      <c r="I45" s="23">
        <f t="shared" si="19"/>
        <v>0</v>
      </c>
      <c r="J45" s="10"/>
      <c r="K45" s="10"/>
      <c r="L45" s="10"/>
      <c r="U45" s="16"/>
    </row>
    <row r="46" spans="3:21" ht="15.6" x14ac:dyDescent="0.3">
      <c r="C46" s="22">
        <v>7</v>
      </c>
      <c r="D46" s="40" t="s">
        <v>65</v>
      </c>
      <c r="E46" s="22" t="s">
        <v>5</v>
      </c>
      <c r="F46" s="22">
        <v>1</v>
      </c>
      <c r="G46" s="18">
        <v>0</v>
      </c>
      <c r="H46" s="18">
        <f>F46*G46</f>
        <v>0</v>
      </c>
      <c r="I46" s="23">
        <f t="shared" ref="I46" si="20">H46*1.23</f>
        <v>0</v>
      </c>
      <c r="J46" s="10"/>
      <c r="K46" s="10"/>
      <c r="L46" s="10"/>
      <c r="U46" s="16"/>
    </row>
    <row r="47" spans="3:21" ht="15.6" x14ac:dyDescent="0.3">
      <c r="C47" s="22">
        <v>8</v>
      </c>
      <c r="D47" s="40" t="s">
        <v>18</v>
      </c>
      <c r="E47" s="22" t="s">
        <v>13</v>
      </c>
      <c r="F47" s="22">
        <v>79</v>
      </c>
      <c r="G47" s="18">
        <v>0</v>
      </c>
      <c r="H47" s="18">
        <f t="shared" ref="H47:H49" si="21">F47*G47</f>
        <v>0</v>
      </c>
      <c r="I47" s="23">
        <f t="shared" si="19"/>
        <v>0</v>
      </c>
      <c r="J47" s="10"/>
      <c r="K47" s="10"/>
      <c r="L47" s="10"/>
      <c r="U47" s="16"/>
    </row>
    <row r="48" spans="3:21" ht="27.6" x14ac:dyDescent="0.3">
      <c r="C48" s="22">
        <v>9</v>
      </c>
      <c r="D48" s="40" t="s">
        <v>80</v>
      </c>
      <c r="E48" s="22" t="s">
        <v>5</v>
      </c>
      <c r="F48" s="22">
        <v>1</v>
      </c>
      <c r="G48" s="18">
        <v>0</v>
      </c>
      <c r="H48" s="18">
        <f t="shared" si="21"/>
        <v>0</v>
      </c>
      <c r="I48" s="23">
        <f t="shared" si="19"/>
        <v>0</v>
      </c>
      <c r="J48" s="10"/>
      <c r="K48" s="10"/>
      <c r="L48" s="10"/>
      <c r="U48" s="16"/>
    </row>
    <row r="49" spans="3:21" ht="15.6" x14ac:dyDescent="0.3">
      <c r="C49" s="22">
        <v>10</v>
      </c>
      <c r="D49" s="40" t="s">
        <v>81</v>
      </c>
      <c r="E49" s="22" t="s">
        <v>5</v>
      </c>
      <c r="F49" s="22">
        <v>1</v>
      </c>
      <c r="G49" s="18">
        <v>0</v>
      </c>
      <c r="H49" s="18">
        <f t="shared" si="21"/>
        <v>0</v>
      </c>
      <c r="I49" s="23">
        <f t="shared" si="19"/>
        <v>0</v>
      </c>
      <c r="J49" s="10"/>
      <c r="K49" s="10"/>
      <c r="L49" s="10"/>
      <c r="U49" s="16"/>
    </row>
    <row r="50" spans="3:21" ht="19.5" customHeight="1" x14ac:dyDescent="0.3">
      <c r="C50" s="22">
        <v>11</v>
      </c>
      <c r="D50" s="40" t="s">
        <v>44</v>
      </c>
      <c r="E50" s="22" t="s">
        <v>12</v>
      </c>
      <c r="F50" s="22">
        <v>300</v>
      </c>
      <c r="G50" s="18">
        <v>0</v>
      </c>
      <c r="H50" s="18">
        <f>F50*G50</f>
        <v>0</v>
      </c>
      <c r="I50" s="23">
        <f>H50*1.23</f>
        <v>0</v>
      </c>
      <c r="J50" s="10"/>
      <c r="K50" s="10"/>
      <c r="L50" s="10"/>
      <c r="U50" s="16"/>
    </row>
    <row r="51" spans="3:21" ht="30" customHeight="1" x14ac:dyDescent="0.3">
      <c r="C51" s="20">
        <v>11</v>
      </c>
      <c r="D51" s="39" t="s">
        <v>35</v>
      </c>
      <c r="E51" s="39"/>
      <c r="F51" s="39"/>
      <c r="G51" s="39"/>
      <c r="H51" s="21">
        <f>SUM(H52:H57)</f>
        <v>0</v>
      </c>
      <c r="I51" s="21">
        <f t="shared" ref="I51:I66" si="22">H51*1.23</f>
        <v>0</v>
      </c>
      <c r="J51" s="10"/>
      <c r="K51" s="10"/>
      <c r="L51" s="10"/>
      <c r="U51" s="16"/>
    </row>
    <row r="52" spans="3:21" ht="39.75" customHeight="1" x14ac:dyDescent="0.3">
      <c r="C52" s="22">
        <v>1</v>
      </c>
      <c r="D52" s="40" t="s">
        <v>48</v>
      </c>
      <c r="E52" s="22" t="s">
        <v>12</v>
      </c>
      <c r="F52" s="22">
        <f>820*0.2</f>
        <v>164</v>
      </c>
      <c r="G52" s="18">
        <v>0</v>
      </c>
      <c r="H52" s="18">
        <f t="shared" ref="H52:H57" si="23">F52*G52</f>
        <v>0</v>
      </c>
      <c r="I52" s="23">
        <f t="shared" si="22"/>
        <v>0</v>
      </c>
      <c r="J52" s="10"/>
      <c r="K52" s="10"/>
      <c r="L52" s="10"/>
      <c r="U52" s="16"/>
    </row>
    <row r="53" spans="3:21" ht="15.6" x14ac:dyDescent="0.3">
      <c r="C53" s="22">
        <v>2</v>
      </c>
      <c r="D53" s="40" t="s">
        <v>73</v>
      </c>
      <c r="E53" s="22" t="s">
        <v>12</v>
      </c>
      <c r="F53" s="22">
        <v>820</v>
      </c>
      <c r="G53" s="18">
        <v>0</v>
      </c>
      <c r="H53" s="18">
        <f t="shared" si="23"/>
        <v>0</v>
      </c>
      <c r="I53" s="23">
        <f t="shared" si="22"/>
        <v>0</v>
      </c>
      <c r="J53" s="10"/>
      <c r="K53" s="10"/>
      <c r="L53" s="10"/>
      <c r="U53" s="16"/>
    </row>
    <row r="54" spans="3:21" ht="15.6" x14ac:dyDescent="0.3">
      <c r="C54" s="22">
        <v>3</v>
      </c>
      <c r="D54" s="40" t="s">
        <v>49</v>
      </c>
      <c r="E54" s="22" t="s">
        <v>12</v>
      </c>
      <c r="F54" s="22">
        <v>820</v>
      </c>
      <c r="G54" s="18">
        <v>0</v>
      </c>
      <c r="H54" s="18">
        <f t="shared" si="23"/>
        <v>0</v>
      </c>
      <c r="I54" s="23">
        <f t="shared" ref="I54" si="24">H54*1.23</f>
        <v>0</v>
      </c>
      <c r="J54" s="10"/>
      <c r="K54" s="10"/>
      <c r="L54" s="10"/>
      <c r="U54" s="16"/>
    </row>
    <row r="55" spans="3:21" ht="15.6" x14ac:dyDescent="0.3">
      <c r="C55" s="22">
        <v>4</v>
      </c>
      <c r="D55" s="40" t="s">
        <v>38</v>
      </c>
      <c r="E55" s="22" t="s">
        <v>12</v>
      </c>
      <c r="F55" s="22">
        <v>820</v>
      </c>
      <c r="G55" s="18">
        <v>0</v>
      </c>
      <c r="H55" s="18">
        <f t="shared" si="23"/>
        <v>0</v>
      </c>
      <c r="I55" s="23">
        <f t="shared" si="22"/>
        <v>0</v>
      </c>
      <c r="J55" s="10"/>
      <c r="K55" s="10"/>
      <c r="L55" s="10"/>
      <c r="U55" s="16"/>
    </row>
    <row r="56" spans="3:21" ht="15.6" x14ac:dyDescent="0.3">
      <c r="C56" s="22">
        <v>5</v>
      </c>
      <c r="D56" s="40" t="s">
        <v>37</v>
      </c>
      <c r="E56" s="41" t="s">
        <v>13</v>
      </c>
      <c r="F56" s="41">
        <v>260</v>
      </c>
      <c r="G56" s="18">
        <v>0</v>
      </c>
      <c r="H56" s="18">
        <f t="shared" si="23"/>
        <v>0</v>
      </c>
      <c r="I56" s="23">
        <f t="shared" si="22"/>
        <v>0</v>
      </c>
      <c r="J56" s="10"/>
      <c r="K56" s="10"/>
      <c r="L56" s="10"/>
      <c r="U56" s="16"/>
    </row>
    <row r="57" spans="3:21" ht="19.5" customHeight="1" x14ac:dyDescent="0.3">
      <c r="C57" s="22">
        <v>6</v>
      </c>
      <c r="D57" s="40" t="s">
        <v>44</v>
      </c>
      <c r="E57" s="22" t="s">
        <v>12</v>
      </c>
      <c r="F57" s="22">
        <v>600</v>
      </c>
      <c r="G57" s="18">
        <v>0</v>
      </c>
      <c r="H57" s="18">
        <f t="shared" si="23"/>
        <v>0</v>
      </c>
      <c r="I57" s="23">
        <f>H57*1.23</f>
        <v>0</v>
      </c>
      <c r="J57" s="10"/>
      <c r="K57" s="10"/>
      <c r="L57" s="10"/>
      <c r="U57" s="16"/>
    </row>
    <row r="58" spans="3:21" ht="30" customHeight="1" x14ac:dyDescent="0.3">
      <c r="C58" s="20">
        <v>12</v>
      </c>
      <c r="D58" s="39" t="s">
        <v>50</v>
      </c>
      <c r="E58" s="39"/>
      <c r="F58" s="39"/>
      <c r="G58" s="39"/>
      <c r="H58" s="21">
        <f>SUM(H59:H66)</f>
        <v>0</v>
      </c>
      <c r="I58" s="21">
        <f>H58*1.23</f>
        <v>0</v>
      </c>
      <c r="J58" s="10"/>
      <c r="K58" s="10"/>
      <c r="L58" s="10"/>
      <c r="U58" s="16"/>
    </row>
    <row r="59" spans="3:21" ht="27.6" x14ac:dyDescent="0.3">
      <c r="C59" s="22">
        <v>1</v>
      </c>
      <c r="D59" s="40" t="s">
        <v>72</v>
      </c>
      <c r="E59" s="22" t="s">
        <v>12</v>
      </c>
      <c r="F59" s="22">
        <v>510</v>
      </c>
      <c r="G59" s="18">
        <v>0</v>
      </c>
      <c r="H59" s="18">
        <f t="shared" ref="H59:H66" si="25">F59*G59</f>
        <v>0</v>
      </c>
      <c r="I59" s="23">
        <f t="shared" si="22"/>
        <v>0</v>
      </c>
      <c r="J59" s="10"/>
      <c r="K59" s="10"/>
      <c r="L59" s="10"/>
      <c r="U59" s="16"/>
    </row>
    <row r="60" spans="3:21" ht="27.6" x14ac:dyDescent="0.3">
      <c r="C60" s="22">
        <v>2</v>
      </c>
      <c r="D60" s="40" t="s">
        <v>55</v>
      </c>
      <c r="E60" s="22" t="s">
        <v>12</v>
      </c>
      <c r="F60" s="22">
        <v>510</v>
      </c>
      <c r="G60" s="18">
        <v>0</v>
      </c>
      <c r="H60" s="18">
        <f t="shared" si="25"/>
        <v>0</v>
      </c>
      <c r="I60" s="23">
        <f t="shared" si="22"/>
        <v>0</v>
      </c>
      <c r="J60" s="10"/>
      <c r="K60" s="10"/>
      <c r="L60" s="10"/>
      <c r="U60" s="16"/>
    </row>
    <row r="61" spans="3:21" ht="41.4" x14ac:dyDescent="0.3">
      <c r="C61" s="22">
        <v>3</v>
      </c>
      <c r="D61" s="40" t="s">
        <v>56</v>
      </c>
      <c r="E61" s="22" t="s">
        <v>12</v>
      </c>
      <c r="F61" s="22">
        <v>510</v>
      </c>
      <c r="G61" s="18">
        <v>0</v>
      </c>
      <c r="H61" s="18">
        <f t="shared" si="25"/>
        <v>0</v>
      </c>
      <c r="I61" s="23">
        <f t="shared" si="22"/>
        <v>0</v>
      </c>
      <c r="J61" s="10"/>
      <c r="K61" s="10"/>
      <c r="L61" s="10"/>
      <c r="U61" s="16"/>
    </row>
    <row r="62" spans="3:21" ht="15.6" x14ac:dyDescent="0.3">
      <c r="C62" s="22">
        <v>4</v>
      </c>
      <c r="D62" s="40" t="s">
        <v>38</v>
      </c>
      <c r="E62" s="22" t="s">
        <v>12</v>
      </c>
      <c r="F62" s="22">
        <v>510</v>
      </c>
      <c r="G62" s="18">
        <v>0</v>
      </c>
      <c r="H62" s="18">
        <f t="shared" si="25"/>
        <v>0</v>
      </c>
      <c r="I62" s="23">
        <f t="shared" si="22"/>
        <v>0</v>
      </c>
      <c r="J62" s="10"/>
      <c r="K62" s="10"/>
      <c r="L62" s="10"/>
      <c r="U62" s="16"/>
    </row>
    <row r="63" spans="3:21" ht="27.6" x14ac:dyDescent="0.3">
      <c r="C63" s="22">
        <v>5</v>
      </c>
      <c r="D63" s="40" t="s">
        <v>57</v>
      </c>
      <c r="E63" s="22" t="s">
        <v>12</v>
      </c>
      <c r="F63" s="22">
        <v>170</v>
      </c>
      <c r="G63" s="18">
        <v>0</v>
      </c>
      <c r="H63" s="18">
        <f t="shared" si="25"/>
        <v>0</v>
      </c>
      <c r="I63" s="23">
        <f t="shared" si="22"/>
        <v>0</v>
      </c>
      <c r="J63" s="10"/>
      <c r="K63" s="10"/>
      <c r="L63" s="10"/>
      <c r="U63" s="16"/>
    </row>
    <row r="64" spans="3:21" ht="15.6" x14ac:dyDescent="0.3">
      <c r="C64" s="22">
        <v>6</v>
      </c>
      <c r="D64" s="40" t="s">
        <v>58</v>
      </c>
      <c r="E64" s="22" t="s">
        <v>12</v>
      </c>
      <c r="F64" s="22">
        <v>170</v>
      </c>
      <c r="G64" s="18">
        <v>0</v>
      </c>
      <c r="H64" s="18">
        <f t="shared" si="25"/>
        <v>0</v>
      </c>
      <c r="I64" s="23">
        <f t="shared" si="22"/>
        <v>0</v>
      </c>
      <c r="J64" s="10"/>
      <c r="K64" s="10"/>
      <c r="L64" s="10"/>
      <c r="U64" s="16"/>
    </row>
    <row r="65" spans="3:22" ht="15.6" x14ac:dyDescent="0.3">
      <c r="C65" s="22">
        <v>7</v>
      </c>
      <c r="D65" s="40" t="s">
        <v>37</v>
      </c>
      <c r="E65" s="22" t="s">
        <v>13</v>
      </c>
      <c r="F65" s="22">
        <v>380</v>
      </c>
      <c r="G65" s="18">
        <v>0</v>
      </c>
      <c r="H65" s="18">
        <f t="shared" ref="H65" si="26">F65*G65</f>
        <v>0</v>
      </c>
      <c r="I65" s="23">
        <f t="shared" ref="I65" si="27">H65*1.23</f>
        <v>0</v>
      </c>
      <c r="J65" s="10"/>
      <c r="K65" s="10"/>
      <c r="L65" s="10"/>
      <c r="U65" s="16"/>
    </row>
    <row r="66" spans="3:22" ht="15.6" x14ac:dyDescent="0.3">
      <c r="C66" s="22">
        <v>8</v>
      </c>
      <c r="D66" s="40" t="s">
        <v>59</v>
      </c>
      <c r="E66" s="22" t="s">
        <v>5</v>
      </c>
      <c r="F66" s="22">
        <v>8</v>
      </c>
      <c r="G66" s="18">
        <v>0</v>
      </c>
      <c r="H66" s="18">
        <f t="shared" si="25"/>
        <v>0</v>
      </c>
      <c r="I66" s="23">
        <f t="shared" si="22"/>
        <v>0</v>
      </c>
      <c r="J66" s="10"/>
      <c r="K66" s="10"/>
      <c r="L66" s="10"/>
      <c r="U66" s="16"/>
    </row>
    <row r="67" spans="3:22" ht="15.75" customHeight="1" x14ac:dyDescent="0.3">
      <c r="C67" s="20">
        <v>13</v>
      </c>
      <c r="D67" s="39" t="s">
        <v>51</v>
      </c>
      <c r="E67" s="39"/>
      <c r="F67" s="39"/>
      <c r="G67" s="39"/>
      <c r="H67" s="21">
        <f>SUM(H68:H70)</f>
        <v>0</v>
      </c>
      <c r="I67" s="21">
        <f>H67*1.23</f>
        <v>0</v>
      </c>
      <c r="J67" s="10"/>
      <c r="K67" s="10"/>
      <c r="L67" s="10"/>
      <c r="U67" s="16"/>
      <c r="V67" s="16"/>
    </row>
    <row r="68" spans="3:22" ht="15.6" x14ac:dyDescent="0.3">
      <c r="C68" s="22">
        <v>1</v>
      </c>
      <c r="D68" s="40" t="s">
        <v>52</v>
      </c>
      <c r="E68" s="22" t="s">
        <v>5</v>
      </c>
      <c r="F68" s="22">
        <v>1</v>
      </c>
      <c r="G68" s="18">
        <v>0</v>
      </c>
      <c r="H68" s="18">
        <f t="shared" ref="H68" si="28">F68*G68</f>
        <v>0</v>
      </c>
      <c r="I68" s="23">
        <f t="shared" ref="I68" si="29">H68*1.23</f>
        <v>0</v>
      </c>
      <c r="J68" s="10"/>
      <c r="K68" s="10"/>
      <c r="L68" s="10"/>
      <c r="U68" s="16"/>
    </row>
    <row r="69" spans="3:22" ht="15.6" x14ac:dyDescent="0.3">
      <c r="C69" s="22">
        <v>2</v>
      </c>
      <c r="D69" s="40" t="s">
        <v>53</v>
      </c>
      <c r="E69" s="22" t="s">
        <v>5</v>
      </c>
      <c r="F69" s="22">
        <v>1</v>
      </c>
      <c r="G69" s="18">
        <v>0</v>
      </c>
      <c r="H69" s="18">
        <f t="shared" ref="H69" si="30">F69*G69</f>
        <v>0</v>
      </c>
      <c r="I69" s="23">
        <f t="shared" ref="I69" si="31">H69*1.23</f>
        <v>0</v>
      </c>
      <c r="J69" s="10"/>
      <c r="K69" s="10"/>
      <c r="L69" s="10"/>
      <c r="U69" s="16"/>
    </row>
    <row r="70" spans="3:22" ht="15.6" x14ac:dyDescent="0.3">
      <c r="C70" s="22">
        <v>3</v>
      </c>
      <c r="D70" s="40" t="s">
        <v>54</v>
      </c>
      <c r="E70" s="22" t="s">
        <v>5</v>
      </c>
      <c r="F70" s="22">
        <v>1</v>
      </c>
      <c r="G70" s="18">
        <v>0</v>
      </c>
      <c r="H70" s="18">
        <f t="shared" ref="H70" si="32">F70*G70</f>
        <v>0</v>
      </c>
      <c r="I70" s="23">
        <f t="shared" ref="I70" si="33">H70*1.23</f>
        <v>0</v>
      </c>
      <c r="J70" s="10"/>
      <c r="K70" s="10"/>
      <c r="L70" s="10"/>
      <c r="U70" s="16"/>
    </row>
    <row r="71" spans="3:22" ht="30" customHeight="1" x14ac:dyDescent="0.3">
      <c r="C71" s="20">
        <v>14</v>
      </c>
      <c r="D71" s="39" t="s">
        <v>32</v>
      </c>
      <c r="E71" s="39"/>
      <c r="F71" s="39"/>
      <c r="G71" s="39"/>
      <c r="H71" s="21">
        <f>H73+H72</f>
        <v>0</v>
      </c>
      <c r="I71" s="21">
        <f>H71*1.23</f>
        <v>0</v>
      </c>
      <c r="J71" s="10"/>
      <c r="K71" s="10"/>
      <c r="L71" s="10"/>
      <c r="U71" s="16"/>
    </row>
    <row r="72" spans="3:22" ht="30" customHeight="1" x14ac:dyDescent="0.3">
      <c r="C72" s="22">
        <v>1</v>
      </c>
      <c r="D72" s="40" t="s">
        <v>60</v>
      </c>
      <c r="E72" s="22" t="s">
        <v>5</v>
      </c>
      <c r="F72" s="22">
        <v>1</v>
      </c>
      <c r="G72" s="18">
        <v>0</v>
      </c>
      <c r="H72" s="18">
        <f>F72*G72</f>
        <v>0</v>
      </c>
      <c r="I72" s="23">
        <f>H72*1.23</f>
        <v>0</v>
      </c>
      <c r="J72" s="10"/>
      <c r="K72" s="10"/>
      <c r="L72" s="10"/>
      <c r="U72" s="16"/>
    </row>
    <row r="73" spans="3:22" ht="15.6" x14ac:dyDescent="0.3">
      <c r="C73" s="22">
        <v>2</v>
      </c>
      <c r="D73" s="40" t="s">
        <v>33</v>
      </c>
      <c r="E73" s="22" t="s">
        <v>5</v>
      </c>
      <c r="F73" s="22">
        <v>1</v>
      </c>
      <c r="G73" s="18">
        <v>0</v>
      </c>
      <c r="H73" s="18">
        <f>F73*G73</f>
        <v>0</v>
      </c>
      <c r="I73" s="23">
        <f>H73*1.23</f>
        <v>0</v>
      </c>
      <c r="J73" s="10"/>
      <c r="K73" s="10"/>
      <c r="L73" s="10"/>
      <c r="U73" s="16"/>
    </row>
    <row r="74" spans="3:22" ht="43.95" customHeight="1" x14ac:dyDescent="0.3">
      <c r="C74" s="24" t="s">
        <v>16</v>
      </c>
      <c r="D74" s="42" t="s">
        <v>20</v>
      </c>
      <c r="E74" s="24" t="s">
        <v>5</v>
      </c>
      <c r="F74" s="24">
        <v>1</v>
      </c>
      <c r="G74" s="43">
        <v>0</v>
      </c>
      <c r="H74" s="43">
        <f t="shared" ref="H74" si="34">G74*F74</f>
        <v>0</v>
      </c>
      <c r="I74" s="43">
        <f t="shared" ref="I74" si="35">H74*1.23</f>
        <v>0</v>
      </c>
      <c r="U74" s="16"/>
      <c r="V74" s="17"/>
    </row>
    <row r="75" spans="3:22" ht="30" customHeight="1" x14ac:dyDescent="0.3">
      <c r="C75" s="44"/>
      <c r="D75" s="45" t="s">
        <v>46</v>
      </c>
      <c r="E75" s="45"/>
      <c r="F75" s="45"/>
      <c r="G75" s="45"/>
      <c r="H75" s="46">
        <f>H9+H10+H15+H19+H22+H25+H28+H31+H33+H39+H51+H71+H74+H67+H58</f>
        <v>0</v>
      </c>
      <c r="I75" s="46">
        <f>H75*1.23</f>
        <v>0</v>
      </c>
      <c r="U75" s="16"/>
    </row>
    <row r="76" spans="3:22" ht="15.6" x14ac:dyDescent="0.3">
      <c r="D76" s="7"/>
      <c r="I76" s="6"/>
      <c r="U76" s="16"/>
    </row>
    <row r="77" spans="3:22" ht="30" customHeight="1" x14ac:dyDescent="0.3">
      <c r="C77" s="8" t="s">
        <v>17</v>
      </c>
      <c r="D77" s="7"/>
      <c r="I77" s="6"/>
      <c r="U77" s="16"/>
    </row>
    <row r="78" spans="3:22" s="1" customFormat="1" ht="30" customHeight="1" x14ac:dyDescent="0.3">
      <c r="C78" s="29" t="s">
        <v>82</v>
      </c>
      <c r="D78" s="29"/>
      <c r="E78" s="29"/>
      <c r="F78" s="29"/>
      <c r="G78" s="29"/>
      <c r="H78" s="29"/>
      <c r="I78" s="29"/>
      <c r="U78"/>
    </row>
    <row r="79" spans="3:22" ht="75.75" customHeight="1" x14ac:dyDescent="0.3">
      <c r="C79" s="28" t="s">
        <v>83</v>
      </c>
      <c r="D79" s="28"/>
      <c r="E79" s="28"/>
      <c r="F79" s="28"/>
      <c r="G79" s="28"/>
      <c r="H79" s="28"/>
      <c r="I79" s="28"/>
      <c r="U79" s="1"/>
    </row>
  </sheetData>
  <mergeCells count="19">
    <mergeCell ref="C79:I79"/>
    <mergeCell ref="D75:G75"/>
    <mergeCell ref="D10:G10"/>
    <mergeCell ref="D15:G15"/>
    <mergeCell ref="D19:G19"/>
    <mergeCell ref="D33:G33"/>
    <mergeCell ref="D39:G39"/>
    <mergeCell ref="D31:G31"/>
    <mergeCell ref="D67:G67"/>
    <mergeCell ref="C1:Q1"/>
    <mergeCell ref="C3:N3"/>
    <mergeCell ref="C6:I7"/>
    <mergeCell ref="C78:I78"/>
    <mergeCell ref="D51:G51"/>
    <mergeCell ref="D22:G22"/>
    <mergeCell ref="D25:G25"/>
    <mergeCell ref="D28:G28"/>
    <mergeCell ref="D71:G71"/>
    <mergeCell ref="D58:G58"/>
  </mergeCells>
  <pageMargins left="0.98425196850393704" right="0.31496062992125984" top="0.47" bottom="0.74803149606299213" header="0.27559055118110237" footer="0.31496062992125984"/>
  <pageSetup paperSize="8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5" sqref="D5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1" sqref="C2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2023-04-19T05:07:19Z</dcterms:modified>
</cp:coreProperties>
</file>